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919" activeTab="0"/>
  </bookViews>
  <sheets>
    <sheet name="01.04.2024 рай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<sst xmlns="http://schemas.openxmlformats.org/spreadsheetml/2006/main" count="58" uniqueCount="57">
  <si>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тыс . руб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</si>
  <si>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</si>
  <si>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</si>
  <si>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</si>
  <si>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</si>
  <si>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</si>
  <si>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</si>
  <si>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</si>
  <si>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</si>
  <si>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</si>
  <si>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</si>
  <si>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</si>
  <si>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</si>
  <si>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</si>
  <si>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</si>
  <si>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</si>
  <si>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</si>
  <si>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</si>
  <si>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</si>
  <si>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</si>
  <si>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</si>
  <si>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</si>
  <si>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</si>
  <si>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</si>
  <si>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</si>
  <si>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</si>
  <si>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</si>
  <si>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</si>
  <si>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</si>
  <si>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</si>
  <si>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</si>
  <si>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</si>
  <si>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</si>
  <si>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</si>
  <si>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</si>
  <si>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</si>
  <si>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</si>
  <si>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</si>
  <si>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</si>
  <si>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</si>
  <si>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</si>
  <si>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</si>
  <si>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</si>
  <si>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</si>
  <si>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</si>
  <si>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</si>
  <si>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</si>
  <si>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</si>
  <si>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</si>
  <si>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</si>
  <si>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откл</t>
  </si>
  <si>
    <t>Возврат остатков</t>
  </si>
  <si>
    <t xml:space="preserve">Прочие безвозмездные поступления </t>
  </si>
  <si>
    <t>факт 01.04.2023</t>
  </si>
  <si>
    <t>план 01.04.2024</t>
  </si>
  <si>
    <t>факт 01.04.2024</t>
  </si>
  <si>
    <t>Сведения об исполнении  бюджета муниципального района  за 1 квартал 2024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</si>
</sst>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0"/>
    <numFmt numFmtId="173" formatCode="#,##0.0_р_."/>
    <numFmt numFmtId="174" formatCode="#,##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7.3"/>
      <color indexed="12"/>
      <name val="Arial Cyr"/>
      <family val="2"/>
    </font>
    <font>
      <u val="single"/>
      <sz val="7.3"/>
      <color indexed="20"/>
      <name val="Arial Cyr"/>
      <family val="2"/>
    </font>
    <font>
      <u val="single"/>
      <sz val="7.3"/>
      <color theme="10"/>
      <name val="Arial Cyr"/>
      <family val="2"/>
    </font>
    <font>
      <u val="single"/>
      <sz val="7.3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8" applyNumberFormat="0" applyAlignment="0" applyProtection="0"/>
    <xf numFmtId="0" fontId="0" fillId="2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173" fontId="21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20" fillId="0" borderId="11" xfId="0" applyFont="1" applyBorder="1" applyAlignment="1">
      <alignment/>
    </xf>
    <xf numFmtId="0" fontId="21" fillId="11" borderId="11" xfId="0" applyFont="1" applyFill="1" applyBorder="1" applyAlignment="1">
      <alignment horizontal="justify" vertical="top"/>
    </xf>
    <xf numFmtId="0" fontId="21" fillId="0" borderId="11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4" fillId="0" borderId="11" xfId="0" applyFont="1" applyBorder="1" applyAlignment="1">
      <alignment horizontal="justify" vertical="top"/>
    </xf>
    <xf numFmtId="0" fontId="25" fillId="0" borderId="11" xfId="0" applyFont="1" applyBorder="1" applyAlignment="1">
      <alignment horizontal="justify" vertical="top"/>
    </xf>
    <xf numFmtId="0" fontId="24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wrapText="1"/>
    </xf>
    <xf numFmtId="173" fontId="22" fillId="0" borderId="12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2" xfId="0" applyNumberFormat="1" applyFont="1" applyBorder="1" applyAlignment="1">
      <alignment/>
    </xf>
    <xf numFmtId="173" fontId="21" fillId="11" borderId="12" xfId="0" applyNumberFormat="1" applyFont="1" applyFill="1" applyBorder="1" applyAlignment="1">
      <alignment/>
    </xf>
    <xf numFmtId="173" fontId="21" fillId="0" borderId="12" xfId="0" applyNumberFormat="1" applyFont="1" applyBorder="1" applyAlignment="1">
      <alignment/>
    </xf>
    <xf numFmtId="173" fontId="20" fillId="11" borderId="13" xfId="0" applyNumberFormat="1" applyFont="1" applyFill="1" applyBorder="1" applyAlignment="1">
      <alignment/>
    </xf>
    <xf numFmtId="173" fontId="23" fillId="0" borderId="12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173" fontId="22" fillId="0" borderId="12" xfId="0" applyNumberFormat="1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</cellXfs>
  <cellStyles count="5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56"/>
  <sheetViews>
    <sheetView tabSelected="1" zoomScale="73" zoomScaleNormal="73" zoomScalePageLayoutView="0" workbookViewId="0" topLeftCell="A13">
      <selection activeCell="M16" sqref="M16"/>
    </sheetView>
  </sheetViews>
  <sheetFormatPr defaultColWidth="9.00390625" defaultRowHeight="12.75"/>
  <cols>
    <col min="1" max="1" width="74.00390625" style="0" customWidth="1"/>
    <col min="2" max="4" width="12.875" style="5" customWidth="1"/>
    <col min="5" max="5" width="13.75390625" style="5" customWidth="1"/>
    <col min="6" max="6" width="13.375" style="5" customWidth="1"/>
  </cols>
  <sheetData>
    <row r="2" spans="1:6" ht="15.75" customHeight="1">
      <c r="A2" s="23" t="s">
        <v>56</v>
      </c>
      <c r="B2" s="23"/>
      <c r="C2" s="23"/>
      <c r="D2" s="23"/>
      <c r="E2" s="23"/>
      <c r="F2" s="23"/>
    </row>
    <row r="3" spans="1:6" ht="15" customHeight="1">
      <c r="A3" s="24" t="s">
        <v>0</v>
      </c>
      <c r="B3" s="24"/>
      <c r="C3" s="24"/>
      <c r="D3" s="24"/>
      <c r="E3" s="24"/>
      <c r="F3" s="24"/>
    </row>
    <row r="4" spans="1:6" ht="31.5">
      <c r="A4" s="6"/>
      <c r="B4" s="4" t="s">
        <v>53</v>
      </c>
      <c r="C4" s="4" t="s">
        <v>54</v>
      </c>
      <c r="D4" s="4" t="s">
        <v>55</v>
      </c>
      <c r="E4" s="4" t="s">
        <v>50</v>
      </c>
      <c r="F4" s="4" t="s">
        <v>1</v>
      </c>
    </row>
    <row r="5" spans="1:6" ht="15.75">
      <c r="A5" s="7" t="s">
        <v>2</v>
      </c>
      <c r="B5" s="19"/>
      <c r="C5" s="19"/>
      <c r="D5" s="19"/>
      <c r="E5" s="19"/>
      <c r="F5" s="19">
        <v>25</v>
      </c>
    </row>
    <row r="6" spans="1:6" ht="17.25" customHeight="1">
      <c r="A6" s="8" t="s">
        <v>3</v>
      </c>
      <c r="B6" s="22">
        <f>B7+B20</f>
        <v>5212.800000000001</v>
      </c>
      <c r="C6" s="22">
        <f>C7+C20</f>
        <v>43546.899999999994</v>
      </c>
      <c r="D6" s="22">
        <f>D7+D20</f>
        <v>8579.3</v>
      </c>
      <c r="E6" s="14">
        <f>E7+E20</f>
        <v>-28647</v>
      </c>
      <c r="F6" s="15">
        <f aca="true" t="shared" si="0" ref="F6:F20">D6/C6*100</f>
        <v>19.701287577301716</v>
      </c>
    </row>
    <row r="7" spans="1:6" ht="17.25" customHeight="1">
      <c r="A7" s="8" t="s">
        <v>4</v>
      </c>
      <c r="B7" s="22">
        <f>SUM(B8:B18)</f>
        <v>5123.200000000001</v>
      </c>
      <c r="C7" s="22">
        <f>SUM(C8:C18)</f>
        <v>41571.7</v>
      </c>
      <c r="D7" s="22">
        <f>SUM(D8:D18)</f>
        <v>8365.8</v>
      </c>
      <c r="E7" s="14">
        <f>E8+E9+E11+E12+E13+E14+E15+E16+E17+E18+E19</f>
        <v>-26885.3</v>
      </c>
      <c r="F7" s="15">
        <f t="shared" si="0"/>
        <v>20.123786133355143</v>
      </c>
    </row>
    <row r="8" spans="1:6" s="1" customFormat="1" ht="15.75">
      <c r="A8" s="9" t="s">
        <v>5</v>
      </c>
      <c r="B8" s="20">
        <v>3607.5</v>
      </c>
      <c r="C8" s="20">
        <v>29500.8</v>
      </c>
      <c r="D8" s="20">
        <v>6299</v>
      </c>
      <c r="E8" s="15">
        <f>D8-C8</f>
        <v>-23201.8</v>
      </c>
      <c r="F8" s="15">
        <f t="shared" si="0"/>
        <v>21.35196333658748</v>
      </c>
    </row>
    <row r="9" spans="1:6" s="1" customFormat="1" ht="15.75">
      <c r="A9" s="9" t="s">
        <v>6</v>
      </c>
      <c r="B9" s="20">
        <v>1065.1</v>
      </c>
      <c r="C9" s="20">
        <v>4591</v>
      </c>
      <c r="D9" s="20">
        <v>1167.5</v>
      </c>
      <c r="E9" s="15">
        <f aca="true" t="shared" si="1" ref="E9:E18">D9-C9</f>
        <v>-3423.5</v>
      </c>
      <c r="F9" s="15">
        <f t="shared" si="0"/>
        <v>25.430189501197997</v>
      </c>
    </row>
    <row r="10" spans="1:6" s="1" customFormat="1" ht="31.5">
      <c r="A10" s="9" t="s">
        <v>49</v>
      </c>
      <c r="B10" s="20">
        <v>434.8</v>
      </c>
      <c r="C10" s="20">
        <v>7063.2</v>
      </c>
      <c r="D10" s="20">
        <v>742.6</v>
      </c>
      <c r="E10" s="15">
        <f>D10-C10</f>
        <v>-6320.599999999999</v>
      </c>
      <c r="F10" s="15">
        <f>D10/C10*100</f>
        <v>10.513648204779704</v>
      </c>
    </row>
    <row r="11" spans="1:6" s="1" customFormat="1" ht="19.5" customHeight="1">
      <c r="A11" s="9" t="s">
        <v>7</v>
      </c>
      <c r="B11" s="20">
        <v>-7.2</v>
      </c>
      <c r="C11" s="20">
        <v>0</v>
      </c>
      <c r="D11" s="20">
        <v>2</v>
      </c>
      <c r="E11" s="15">
        <f t="shared" si="1"/>
        <v>2</v>
      </c>
      <c r="F11" s="15" t="e">
        <f t="shared" si="0"/>
        <v>#DIV/0!</v>
      </c>
    </row>
    <row r="12" spans="1:6" s="1" customFormat="1" ht="15.75">
      <c r="A12" s="9" t="s">
        <v>8</v>
      </c>
      <c r="B12" s="20">
        <v>0</v>
      </c>
      <c r="C12" s="20">
        <v>0.7</v>
      </c>
      <c r="D12" s="20">
        <v>0.1</v>
      </c>
      <c r="E12" s="15">
        <f t="shared" si="1"/>
        <v>-0.6</v>
      </c>
      <c r="F12" s="15">
        <f t="shared" si="0"/>
        <v>14.285714285714288</v>
      </c>
    </row>
    <row r="13" spans="1:6" s="1" customFormat="1" ht="30">
      <c r="A13" s="10" t="s">
        <v>9</v>
      </c>
      <c r="B13" s="20">
        <v>-16.3</v>
      </c>
      <c r="C13" s="20">
        <v>61</v>
      </c>
      <c r="D13" s="20">
        <v>66.8</v>
      </c>
      <c r="E13" s="15">
        <f t="shared" si="1"/>
        <v>5.799999999999997</v>
      </c>
      <c r="F13" s="15">
        <f t="shared" si="0"/>
        <v>109.50819672131146</v>
      </c>
    </row>
    <row r="14" spans="1:6" s="1" customFormat="1" ht="15.75">
      <c r="A14" s="9" t="s">
        <v>10</v>
      </c>
      <c r="B14" s="20">
        <v>0</v>
      </c>
      <c r="C14" s="20">
        <v>0</v>
      </c>
      <c r="D14" s="20">
        <v>0</v>
      </c>
      <c r="E14" s="15">
        <f t="shared" si="1"/>
        <v>0</v>
      </c>
      <c r="F14" s="15">
        <v>0</v>
      </c>
    </row>
    <row r="15" spans="1:6" s="1" customFormat="1" ht="15.75">
      <c r="A15" s="9" t="s">
        <v>11</v>
      </c>
      <c r="B15" s="20">
        <v>0</v>
      </c>
      <c r="C15" s="20">
        <v>0</v>
      </c>
      <c r="D15" s="20">
        <v>0</v>
      </c>
      <c r="E15" s="15">
        <f t="shared" si="1"/>
        <v>0</v>
      </c>
      <c r="F15" s="15">
        <v>0</v>
      </c>
    </row>
    <row r="16" spans="1:6" s="1" customFormat="1" ht="15.75" customHeight="1">
      <c r="A16" s="10" t="s">
        <v>12</v>
      </c>
      <c r="B16" s="20">
        <v>0</v>
      </c>
      <c r="C16" s="20">
        <v>0</v>
      </c>
      <c r="D16" s="20">
        <v>0</v>
      </c>
      <c r="E16" s="15">
        <f t="shared" si="1"/>
        <v>0</v>
      </c>
      <c r="F16" s="15">
        <v>0</v>
      </c>
    </row>
    <row r="17" spans="1:6" s="1" customFormat="1" ht="15.75">
      <c r="A17" s="9" t="s">
        <v>13</v>
      </c>
      <c r="B17" s="20">
        <v>39.3</v>
      </c>
      <c r="C17" s="20">
        <v>355</v>
      </c>
      <c r="D17" s="20">
        <v>87.8</v>
      </c>
      <c r="E17" s="15">
        <f t="shared" si="1"/>
        <v>-267.2</v>
      </c>
      <c r="F17" s="15">
        <f t="shared" si="0"/>
        <v>24.732394366197184</v>
      </c>
    </row>
    <row r="18" spans="1:6" s="1" customFormat="1" ht="15.75">
      <c r="A18" s="9" t="s">
        <v>14</v>
      </c>
      <c r="B18" s="20">
        <v>0</v>
      </c>
      <c r="C18" s="20">
        <v>0</v>
      </c>
      <c r="D18" s="20">
        <v>0</v>
      </c>
      <c r="E18" s="15">
        <f t="shared" si="1"/>
        <v>0</v>
      </c>
      <c r="F18" s="15">
        <v>0</v>
      </c>
    </row>
    <row r="19" spans="1:6" s="2" customFormat="1" ht="15.75">
      <c r="A19" s="8"/>
      <c r="B19" s="21"/>
      <c r="C19" s="21"/>
      <c r="D19" s="21"/>
      <c r="E19" s="15"/>
      <c r="F19" s="15"/>
    </row>
    <row r="20" spans="1:6" ht="15.75">
      <c r="A20" s="8" t="s">
        <v>15</v>
      </c>
      <c r="B20" s="21">
        <f>SUM(B22:B29)</f>
        <v>89.6</v>
      </c>
      <c r="C20" s="21">
        <f>SUM(C22:C29)</f>
        <v>1975.2</v>
      </c>
      <c r="D20" s="21">
        <f>SUM(D22:D29)</f>
        <v>213.5</v>
      </c>
      <c r="E20" s="16">
        <f>E22+E23+E24+E25+E26+E27+E28+E29</f>
        <v>-1761.6999999999998</v>
      </c>
      <c r="F20" s="15">
        <f t="shared" si="0"/>
        <v>10.80903199675982</v>
      </c>
    </row>
    <row r="21" spans="1:6" s="1" customFormat="1" ht="15.75">
      <c r="A21" s="9" t="s">
        <v>16</v>
      </c>
      <c r="B21" s="21"/>
      <c r="C21" s="21"/>
      <c r="D21" s="21"/>
      <c r="E21" s="16"/>
      <c r="F21" s="15"/>
    </row>
    <row r="22" spans="1:6" s="1" customFormat="1" ht="31.5">
      <c r="A22" s="9" t="s">
        <v>17</v>
      </c>
      <c r="B22" s="20">
        <v>80.8</v>
      </c>
      <c r="C22" s="20">
        <v>551</v>
      </c>
      <c r="D22" s="20">
        <v>185.1</v>
      </c>
      <c r="E22" s="15">
        <f aca="true" t="shared" si="2" ref="E22:E29">D22-C22</f>
        <v>-365.9</v>
      </c>
      <c r="F22" s="15">
        <f aca="true" t="shared" si="3" ref="F22:F30">D22/C22*100</f>
        <v>33.5934664246824</v>
      </c>
    </row>
    <row r="23" spans="1:6" s="1" customFormat="1" ht="19.5" customHeight="1">
      <c r="A23" s="9" t="s">
        <v>18</v>
      </c>
      <c r="B23" s="20">
        <v>4.1</v>
      </c>
      <c r="C23" s="20">
        <v>7.5</v>
      </c>
      <c r="D23" s="20">
        <v>0.9</v>
      </c>
      <c r="E23" s="15">
        <f t="shared" si="2"/>
        <v>-6.6</v>
      </c>
      <c r="F23" s="15">
        <f t="shared" si="3"/>
        <v>12.000000000000002</v>
      </c>
    </row>
    <row r="24" spans="1:6" s="1" customFormat="1" ht="15.75">
      <c r="A24" s="9" t="s">
        <v>19</v>
      </c>
      <c r="B24" s="20">
        <v>0</v>
      </c>
      <c r="C24" s="20">
        <v>0</v>
      </c>
      <c r="D24" s="20">
        <v>12.1</v>
      </c>
      <c r="E24" s="15">
        <f t="shared" si="2"/>
        <v>12.1</v>
      </c>
      <c r="F24" s="15">
        <v>0</v>
      </c>
    </row>
    <row r="25" spans="1:6" s="1" customFormat="1" ht="15.75">
      <c r="A25" s="9" t="s">
        <v>20</v>
      </c>
      <c r="B25" s="20">
        <v>0</v>
      </c>
      <c r="C25" s="20">
        <v>227.7</v>
      </c>
      <c r="D25" s="20">
        <v>0</v>
      </c>
      <c r="E25" s="15">
        <f t="shared" si="2"/>
        <v>-227.7</v>
      </c>
      <c r="F25" s="15">
        <f t="shared" si="3"/>
        <v>0</v>
      </c>
    </row>
    <row r="26" spans="1:6" s="1" customFormat="1" ht="15.75">
      <c r="A26" s="9" t="s">
        <v>21</v>
      </c>
      <c r="B26" s="20">
        <v>0</v>
      </c>
      <c r="C26" s="20">
        <v>0</v>
      </c>
      <c r="D26" s="20">
        <v>0</v>
      </c>
      <c r="E26" s="15">
        <f t="shared" si="2"/>
        <v>0</v>
      </c>
      <c r="F26" s="15">
        <v>0</v>
      </c>
    </row>
    <row r="27" spans="1:6" s="1" customFormat="1" ht="15.75">
      <c r="A27" s="9" t="s">
        <v>22</v>
      </c>
      <c r="B27" s="20">
        <v>4.4</v>
      </c>
      <c r="C27" s="20">
        <v>1084</v>
      </c>
      <c r="D27" s="20">
        <v>15.4</v>
      </c>
      <c r="E27" s="15">
        <f t="shared" si="2"/>
        <v>-1068.6</v>
      </c>
      <c r="F27" s="15">
        <f t="shared" si="3"/>
        <v>1.4206642066420665</v>
      </c>
    </row>
    <row r="28" spans="1:6" s="1" customFormat="1" ht="15.75">
      <c r="A28" s="9" t="s">
        <v>23</v>
      </c>
      <c r="B28" s="20">
        <v>0.3</v>
      </c>
      <c r="C28" s="20">
        <v>105</v>
      </c>
      <c r="D28" s="20">
        <v>0</v>
      </c>
      <c r="E28" s="15">
        <f t="shared" si="2"/>
        <v>-105</v>
      </c>
      <c r="F28" s="15">
        <v>0</v>
      </c>
    </row>
    <row r="29" spans="1:6" s="1" customFormat="1" ht="15.75">
      <c r="A29" s="9" t="s">
        <v>24</v>
      </c>
      <c r="B29" s="20">
        <v>0</v>
      </c>
      <c r="C29" s="20">
        <v>0</v>
      </c>
      <c r="D29" s="20">
        <v>0</v>
      </c>
      <c r="E29" s="15">
        <f t="shared" si="2"/>
        <v>0</v>
      </c>
      <c r="F29" s="15">
        <v>0</v>
      </c>
    </row>
    <row r="30" spans="1:6" ht="15.75">
      <c r="A30" s="8" t="s">
        <v>25</v>
      </c>
      <c r="B30" s="21">
        <f>SUM(B32:B37)</f>
        <v>44948.3</v>
      </c>
      <c r="C30" s="21">
        <f>SUM(C32:C37)</f>
        <v>191263.2</v>
      </c>
      <c r="D30" s="21">
        <f>SUM(D32:D37)</f>
        <v>45043.700000000004</v>
      </c>
      <c r="E30" s="16">
        <f>E32+E33+E34+E35+E36+E38</f>
        <v>-146219.5</v>
      </c>
      <c r="F30" s="15">
        <f t="shared" si="3"/>
        <v>23.550635982248547</v>
      </c>
    </row>
    <row r="31" spans="1:6" ht="13.5" customHeight="1">
      <c r="A31" s="11" t="s">
        <v>16</v>
      </c>
      <c r="B31" s="20"/>
      <c r="C31" s="20"/>
      <c r="D31" s="20"/>
      <c r="E31" s="15"/>
      <c r="F31" s="15"/>
    </row>
    <row r="32" spans="1:6" ht="15.75">
      <c r="A32" s="9" t="s">
        <v>26</v>
      </c>
      <c r="B32" s="20">
        <v>21029.4</v>
      </c>
      <c r="C32" s="20">
        <v>86404.9</v>
      </c>
      <c r="D32" s="20">
        <v>24431.7</v>
      </c>
      <c r="E32" s="15">
        <f aca="true" t="shared" si="4" ref="E32:E38">D32-C32</f>
        <v>-61973.2</v>
      </c>
      <c r="F32" s="15">
        <f aca="true" t="shared" si="5" ref="F32:F39">D32/C32*100</f>
        <v>28.275826949629018</v>
      </c>
    </row>
    <row r="33" spans="1:6" ht="15.75">
      <c r="A33" s="9" t="s">
        <v>48</v>
      </c>
      <c r="B33" s="20">
        <v>0</v>
      </c>
      <c r="C33" s="20">
        <v>0</v>
      </c>
      <c r="D33" s="20">
        <v>0</v>
      </c>
      <c r="E33" s="15">
        <f t="shared" si="4"/>
        <v>0</v>
      </c>
      <c r="F33" s="15">
        <v>0</v>
      </c>
    </row>
    <row r="34" spans="1:6" ht="30">
      <c r="A34" s="12" t="s">
        <v>27</v>
      </c>
      <c r="B34" s="20">
        <v>10570.3</v>
      </c>
      <c r="C34" s="20">
        <v>52833.6</v>
      </c>
      <c r="D34" s="20">
        <v>12937.6</v>
      </c>
      <c r="E34" s="15">
        <f t="shared" si="4"/>
        <v>-39896</v>
      </c>
      <c r="F34" s="15">
        <f t="shared" si="5"/>
        <v>24.48744738196905</v>
      </c>
    </row>
    <row r="35" spans="1:6" ht="15.75">
      <c r="A35" s="9" t="s">
        <v>28</v>
      </c>
      <c r="B35" s="20">
        <v>12157.8</v>
      </c>
      <c r="C35" s="20">
        <v>43571.6</v>
      </c>
      <c r="D35" s="20">
        <v>4951.5</v>
      </c>
      <c r="E35" s="15">
        <f t="shared" si="4"/>
        <v>-38620.1</v>
      </c>
      <c r="F35" s="15">
        <f t="shared" si="5"/>
        <v>11.364053649624987</v>
      </c>
    </row>
    <row r="36" spans="1:6" ht="15.75">
      <c r="A36" s="9" t="s">
        <v>29</v>
      </c>
      <c r="B36" s="20">
        <v>1190.8</v>
      </c>
      <c r="C36" s="20">
        <v>8453.1</v>
      </c>
      <c r="D36" s="20">
        <v>2722.9</v>
      </c>
      <c r="E36" s="15">
        <f t="shared" si="4"/>
        <v>-5730.200000000001</v>
      </c>
      <c r="F36" s="15">
        <f t="shared" si="5"/>
        <v>32.211851273497295</v>
      </c>
    </row>
    <row r="37" spans="1:6" ht="15.75">
      <c r="A37" s="9" t="s">
        <v>51</v>
      </c>
      <c r="B37" s="20"/>
      <c r="C37" s="20">
        <v>0</v>
      </c>
      <c r="D37" s="20">
        <v>0</v>
      </c>
      <c r="E37" s="15">
        <f>D37-C37</f>
        <v>0</v>
      </c>
      <c r="F37" s="15" t="e">
        <f>D37/C37*100</f>
        <v>#DIV/0!</v>
      </c>
    </row>
    <row r="38" spans="1:6" ht="15.75">
      <c r="A38" s="8" t="s">
        <v>52</v>
      </c>
      <c r="B38" s="20">
        <v>0</v>
      </c>
      <c r="C38" s="20">
        <v>0</v>
      </c>
      <c r="D38" s="20">
        <v>0</v>
      </c>
      <c r="E38" s="15">
        <f t="shared" si="4"/>
        <v>0</v>
      </c>
      <c r="F38" s="15" t="e">
        <f t="shared" si="5"/>
        <v>#DIV/0!</v>
      </c>
    </row>
    <row r="39" spans="1:6" ht="15.75">
      <c r="A39" s="8" t="s">
        <v>30</v>
      </c>
      <c r="B39" s="16">
        <f>B6+B30+B38</f>
        <v>50161.100000000006</v>
      </c>
      <c r="C39" s="16">
        <f>C6+C30+C38</f>
        <v>234810.1</v>
      </c>
      <c r="D39" s="16">
        <f>D6+D30+D38</f>
        <v>53623</v>
      </c>
      <c r="E39" s="16">
        <f>E6+E30</f>
        <v>-174866.5</v>
      </c>
      <c r="F39" s="15">
        <f t="shared" si="5"/>
        <v>22.83675191143822</v>
      </c>
    </row>
    <row r="40" spans="1:6" ht="15.75">
      <c r="A40" s="8" t="s">
        <v>31</v>
      </c>
      <c r="B40" s="16">
        <f>B39-B56</f>
        <v>3040.600000000013</v>
      </c>
      <c r="C40" s="16">
        <f>C39-C56</f>
        <v>-7022.6999999999825</v>
      </c>
      <c r="D40" s="16">
        <f>D39-D56</f>
        <v>2747.600000000006</v>
      </c>
      <c r="E40" s="16"/>
      <c r="F40" s="15"/>
    </row>
    <row r="41" spans="1:6" s="3" customFormat="1" ht="15.75">
      <c r="A41" s="7" t="s">
        <v>32</v>
      </c>
      <c r="B41" s="17"/>
      <c r="C41" s="17"/>
      <c r="D41" s="17"/>
      <c r="E41" s="17"/>
      <c r="F41" s="17"/>
    </row>
    <row r="42" spans="1:6" ht="15.75">
      <c r="A42" s="13" t="s">
        <v>33</v>
      </c>
      <c r="B42" s="20">
        <v>5399.8</v>
      </c>
      <c r="C42" s="20">
        <v>43544.3</v>
      </c>
      <c r="D42" s="20">
        <v>9412.4</v>
      </c>
      <c r="E42" s="15">
        <f>D42-C42</f>
        <v>-34131.9</v>
      </c>
      <c r="F42" s="15">
        <f>D42/C42*100</f>
        <v>21.61568793160069</v>
      </c>
    </row>
    <row r="43" spans="1:6" ht="15.75">
      <c r="A43" s="13" t="s">
        <v>34</v>
      </c>
      <c r="B43" s="20">
        <v>101.3</v>
      </c>
      <c r="C43" s="20">
        <v>621</v>
      </c>
      <c r="D43" s="20">
        <v>103.4</v>
      </c>
      <c r="E43" s="15">
        <f aca="true" t="shared" si="6" ref="E43:E55">D43-C43</f>
        <v>-517.6</v>
      </c>
      <c r="F43" s="15">
        <f aca="true" t="shared" si="7" ref="F43:F56">D43/C43*100</f>
        <v>16.65056360708535</v>
      </c>
    </row>
    <row r="44" spans="1:6" ht="15.75">
      <c r="A44" s="13" t="s">
        <v>35</v>
      </c>
      <c r="B44" s="20">
        <v>701.9</v>
      </c>
      <c r="C44" s="20">
        <v>5388.4</v>
      </c>
      <c r="D44" s="20">
        <v>940.4</v>
      </c>
      <c r="E44" s="15">
        <f t="shared" si="6"/>
        <v>-4448</v>
      </c>
      <c r="F44" s="15">
        <f t="shared" si="7"/>
        <v>17.45230495137703</v>
      </c>
    </row>
    <row r="45" spans="1:6" ht="15.75">
      <c r="A45" s="13" t="s">
        <v>36</v>
      </c>
      <c r="B45" s="20">
        <v>1512.4</v>
      </c>
      <c r="C45" s="20">
        <v>18164.3</v>
      </c>
      <c r="D45" s="20">
        <v>2223.4</v>
      </c>
      <c r="E45" s="15">
        <f t="shared" si="6"/>
        <v>-15940.9</v>
      </c>
      <c r="F45" s="15">
        <f t="shared" si="7"/>
        <v>12.240493715695074</v>
      </c>
    </row>
    <row r="46" spans="1:6" ht="15.75">
      <c r="A46" s="13" t="s">
        <v>37</v>
      </c>
      <c r="B46" s="20">
        <v>329.1</v>
      </c>
      <c r="C46" s="20">
        <v>1808.4</v>
      </c>
      <c r="D46" s="20">
        <v>360.9</v>
      </c>
      <c r="E46" s="15">
        <f t="shared" si="6"/>
        <v>-1447.5</v>
      </c>
      <c r="F46" s="15">
        <f t="shared" si="7"/>
        <v>19.956867949568675</v>
      </c>
    </row>
    <row r="47" spans="1:6" ht="15.75">
      <c r="A47" s="13" t="s">
        <v>38</v>
      </c>
      <c r="B47" s="20">
        <v>0</v>
      </c>
      <c r="C47" s="20">
        <v>1061.5</v>
      </c>
      <c r="D47" s="20">
        <v>0</v>
      </c>
      <c r="E47" s="15">
        <f t="shared" si="6"/>
        <v>-1061.5</v>
      </c>
      <c r="F47" s="15">
        <v>0</v>
      </c>
    </row>
    <row r="48" spans="1:6" ht="15.75">
      <c r="A48" s="13" t="s">
        <v>39</v>
      </c>
      <c r="B48" s="20">
        <v>21913.3</v>
      </c>
      <c r="C48" s="20">
        <v>67420.9</v>
      </c>
      <c r="D48" s="20">
        <v>15800.8</v>
      </c>
      <c r="E48" s="15">
        <f t="shared" si="6"/>
        <v>-51620.09999999999</v>
      </c>
      <c r="F48" s="15">
        <f t="shared" si="7"/>
        <v>23.436056178425385</v>
      </c>
    </row>
    <row r="49" spans="1:6" ht="15.75">
      <c r="A49" s="13" t="s">
        <v>40</v>
      </c>
      <c r="B49" s="20">
        <v>11581.4</v>
      </c>
      <c r="C49" s="20">
        <v>73455.9</v>
      </c>
      <c r="D49" s="20">
        <v>14405.9</v>
      </c>
      <c r="E49" s="15">
        <f t="shared" si="6"/>
        <v>-59049.99999999999</v>
      </c>
      <c r="F49" s="15">
        <f t="shared" si="7"/>
        <v>19.61163092413271</v>
      </c>
    </row>
    <row r="50" spans="1:6" ht="15.75">
      <c r="A50" s="13" t="s">
        <v>41</v>
      </c>
      <c r="B50" s="20">
        <v>0</v>
      </c>
      <c r="C50" s="20">
        <v>0</v>
      </c>
      <c r="D50" s="20">
        <v>0</v>
      </c>
      <c r="E50" s="15">
        <f t="shared" si="6"/>
        <v>0</v>
      </c>
      <c r="F50" s="15">
        <v>0</v>
      </c>
    </row>
    <row r="51" spans="1:6" ht="15.75">
      <c r="A51" s="13" t="s">
        <v>42</v>
      </c>
      <c r="B51" s="20">
        <v>1238.2</v>
      </c>
      <c r="C51" s="20">
        <v>8498.6</v>
      </c>
      <c r="D51" s="20">
        <v>1251.6</v>
      </c>
      <c r="E51" s="15">
        <f t="shared" si="6"/>
        <v>-7247</v>
      </c>
      <c r="F51" s="15">
        <f t="shared" si="7"/>
        <v>14.727131527545712</v>
      </c>
    </row>
    <row r="52" spans="1:6" ht="15.75">
      <c r="A52" s="13" t="s">
        <v>43</v>
      </c>
      <c r="B52" s="20">
        <v>1021.2</v>
      </c>
      <c r="C52" s="20">
        <v>3801.3</v>
      </c>
      <c r="D52" s="20">
        <v>1270.9</v>
      </c>
      <c r="E52" s="15">
        <f t="shared" si="6"/>
        <v>-2530.4</v>
      </c>
      <c r="F52" s="15">
        <f t="shared" si="7"/>
        <v>33.43329913450662</v>
      </c>
    </row>
    <row r="53" spans="1:6" ht="15.75">
      <c r="A53" s="13" t="s">
        <v>44</v>
      </c>
      <c r="B53" s="20">
        <v>0</v>
      </c>
      <c r="C53" s="20">
        <v>0</v>
      </c>
      <c r="D53" s="20">
        <v>0</v>
      </c>
      <c r="E53" s="15">
        <f t="shared" si="6"/>
        <v>0</v>
      </c>
      <c r="F53" s="15">
        <v>0</v>
      </c>
    </row>
    <row r="54" spans="1:6" ht="15.75">
      <c r="A54" s="13" t="s">
        <v>45</v>
      </c>
      <c r="B54" s="20">
        <v>0</v>
      </c>
      <c r="C54" s="20">
        <v>6</v>
      </c>
      <c r="D54" s="20">
        <v>0.2</v>
      </c>
      <c r="E54" s="15">
        <f t="shared" si="6"/>
        <v>-5.8</v>
      </c>
      <c r="F54" s="15">
        <f t="shared" si="7"/>
        <v>3.3333333333333335</v>
      </c>
    </row>
    <row r="55" spans="1:6" ht="15.75">
      <c r="A55" s="13" t="s">
        <v>46</v>
      </c>
      <c r="B55" s="20">
        <v>3321.9</v>
      </c>
      <c r="C55" s="20">
        <v>18062.2</v>
      </c>
      <c r="D55" s="20">
        <v>5105.5</v>
      </c>
      <c r="E55" s="15">
        <f t="shared" si="6"/>
        <v>-12956.7</v>
      </c>
      <c r="F55" s="15">
        <f t="shared" si="7"/>
        <v>28.26621341807753</v>
      </c>
    </row>
    <row r="56" spans="1:6" ht="15.75">
      <c r="A56" s="8" t="s">
        <v>47</v>
      </c>
      <c r="B56" s="18">
        <f>B42+B43+B44+B45+B46+B47+B48+B49+B50+B51+B52+B53+B54+B55</f>
        <v>47120.49999999999</v>
      </c>
      <c r="C56" s="18">
        <f>C42+C43+C44+C45+C46+C47+C48+C49+C50+C51+C52+C53+C54+C55</f>
        <v>241832.8</v>
      </c>
      <c r="D56" s="18">
        <f>D42+D43+D44+D45+D46+D47+D48+D49+D50+D51+D52+D53+D54+D55</f>
        <v>50875.399999999994</v>
      </c>
      <c r="E56" s="18">
        <f>E42+E43+E44+E45+E46+E47+E48+E49+E50+E51+E52+E53+E54+E55</f>
        <v>-190957.4</v>
      </c>
      <c r="F56" s="15">
        <f t="shared" si="7"/>
        <v>21.037427511900784</v>
      </c>
    </row>
  </sheetData>
  <sheetProtection selectLockedCells="1" selectUnlockedCells="1"/>
  <mergeCells count="2">
    <mergeCell ref="A2:F2"/>
    <mergeCell ref="A3:F3"/>
  </mergeCells>
  <printOptions/>
  <pageMargins left="0.2362204724409449" right="0.2362204724409449" top="0.31496062992125984" bottom="0.31496062992125984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Николаева</cp:lastModifiedBy>
  <cp:lastPrinted>2024-04-04T11:38:37Z</cp:lastPrinted>
  <dcterms:created xsi:type="dcterms:W3CDTF">2017-06-22T13:06:07Z</dcterms:created>
  <dcterms:modified xsi:type="dcterms:W3CDTF">2024-04-08T13:45:50Z</dcterms:modified>
  <cp:category/>
  <cp:version/>
  <cp:contentType/>
  <cp:contentStatus/>
</cp:coreProperties>
</file>